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с.Поляны,с.М.Поляна" sheetId="1" r:id="rId1"/>
  </sheets>
  <externalReferences>
    <externalReference r:id="rId4"/>
    <externalReference r:id="rId5"/>
    <externalReference r:id="rId6"/>
    <externalReference r:id="rId7"/>
  </externalReferences>
  <definedNames>
    <definedName name="TABLE" localSheetId="0">'с.Поляны,с.М.Поляна'!$A$10:$F$46</definedName>
    <definedName name="_xlnm.Print_Titles" localSheetId="0">'с.Поляны,с.М.Поляна'!$10:$10</definedName>
    <definedName name="_xlnm.Print_Area" localSheetId="0">'с.Поляны,с.М.Поляна'!$A$1:$F$109</definedName>
  </definedNames>
  <calcPr fullCalcOnLoad="1"/>
</workbook>
</file>

<file path=xl/sharedStrings.xml><?xml version="1.0" encoding="utf-8"?>
<sst xmlns="http://schemas.openxmlformats.org/spreadsheetml/2006/main" count="238" uniqueCount="99">
  <si>
    <t>Наименование показателей</t>
  </si>
  <si>
    <t>Единица измерения</t>
  </si>
  <si>
    <t>1.</t>
  </si>
  <si>
    <t>1.1.</t>
  </si>
  <si>
    <t>тыс. рублей</t>
  </si>
  <si>
    <t>1.2.</t>
  </si>
  <si>
    <t>1.3.</t>
  </si>
  <si>
    <t>2.</t>
  </si>
  <si>
    <t>2.1.</t>
  </si>
  <si>
    <t>процент</t>
  </si>
  <si>
    <t>3.</t>
  </si>
  <si>
    <t>3.1.</t>
  </si>
  <si>
    <t>3.2.</t>
  </si>
  <si>
    <t>тыс. кВт·ч</t>
  </si>
  <si>
    <t>4.</t>
  </si>
  <si>
    <t>5.</t>
  </si>
  <si>
    <t>Показатели численности персонала и фонда оплаты труда по регулируемым видам деятельности</t>
  </si>
  <si>
    <t>Среднесписочная численность персонала</t>
  </si>
  <si>
    <t>человек</t>
  </si>
  <si>
    <t>Среднемесячная заработная плата на одного работника</t>
  </si>
  <si>
    <t>тыс. рублей на человека</t>
  </si>
  <si>
    <t>Реквизиты отраслевого тарифного соглашения (дата утверждения, срок действия)</t>
  </si>
  <si>
    <t>№ 
п/п</t>
  </si>
  <si>
    <t>в том числе:</t>
  </si>
  <si>
    <t>Приложение № 3
к предложению о размере цен (тарифов), долгосрочных параметров регулирования</t>
  </si>
  <si>
    <t>Раздел 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</si>
  <si>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</si>
  <si>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</si>
  <si>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</si>
  <si>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</si>
  <si>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</si>
  <si>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</si>
  <si>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</si>
  <si>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</si>
  <si>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</si>
  <si>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1.1.1.А.</t>
  </si>
  <si>
    <t>1.1.1.Б.</t>
  </si>
  <si>
    <t>1.1.2.</t>
  </si>
  <si>
    <t>1.1.2.А.</t>
  </si>
  <si>
    <t>1.1.2.Б.</t>
  </si>
  <si>
    <t>1.1.3.</t>
  </si>
  <si>
    <t>1.1.3.А.</t>
  </si>
  <si>
    <t>1.1.3.Б.</t>
  </si>
  <si>
    <t>1.1.4.</t>
  </si>
  <si>
    <t>1.1.4.А.</t>
  </si>
  <si>
    <t>1.1.4.Б.</t>
  </si>
  <si>
    <t>1.1.5.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</si>
  <si>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</si>
  <si>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</si>
  <si>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</si>
  <si>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</si>
  <si>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</si>
  <si>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</si>
  <si>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</si>
  <si>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</si>
  <si>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</si>
  <si>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</si>
  <si>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</si>
  <si>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приобретающим электрическую энергию в целях компенсации потерь электрической энергии в сетях</t>
  </si>
  <si>
    <t>в первом полугодии</t>
  </si>
  <si>
    <t>во втором полугодии</t>
  </si>
  <si>
    <t>с населением и приравненными к нему категориями потребителей</t>
  </si>
  <si>
    <t>2.2.</t>
  </si>
  <si>
    <t>с потребителями, за исключением электрической энергии, поставляемой населению и приравненным к нему категориям потребителей и сетевым организациям</t>
  </si>
  <si>
    <t>тыс. штук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</si>
  <si>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</si>
  <si>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</si>
  <si>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по населению и приравненными к нему категориями потребителей</t>
  </si>
  <si>
    <t>штук</t>
  </si>
  <si>
    <t>по 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</si>
  <si>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</si>
  <si>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</si>
  <si>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</si>
  <si>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</si>
  <si>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</si>
  <si>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</si>
  <si>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</si>
  <si>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</si>
  <si>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</si>
  <si>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</si>
  <si>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</si>
  <si>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</si>
  <si>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</si>
  <si>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</si>
  <si>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</si>
  <si>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</si>
  <si>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</si>
  <si>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население, проживающее 
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</si>
  <si>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</t>
  </si>
  <si>
    <t>население, проживающее 
в городских населенных пунктах в домах, оборудованных в установленном порядке стационарными электроотопительными установками</t>
  </si>
  <si>
    <t>население, проживающее 
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</si>
  <si>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население, проживающее 
в сельских населенных пунктах</t>
  </si>
  <si>
    <t xml:space="preserve">Количество обслуживаемых договоров - всего </t>
  </si>
  <si>
    <t xml:space="preserve">Количество точек учета по обслуживаемым договорам - всего 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</si>
  <si>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Базовый период - год, предшествующий расчетному периоду регулирования.</t>
    </r>
  </si>
  <si>
    <t>Прибыль (убыток) до налогооблажения</t>
  </si>
  <si>
    <t>Фактические показатели 
за 2015 год 
(Август-Декабрь)</t>
  </si>
  <si>
    <t xml:space="preserve">Утверждено департаментом на 2016 год </t>
  </si>
  <si>
    <t>Предложение на  2017 год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</si>
</sst>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.00000000"/>
    <numFmt numFmtId="171" formatCode="0.000000000"/>
    <numFmt numFmtId="172" formatCode="0.0000000000"/>
    <numFmt numFmtId="173" formatCode="0.00000000000"/>
    <numFmt numFmtId="174" formatCode="#,##0.0"/>
    <numFmt numFmtId="175" formatCode="[$-FC19]d\ mmmm\ yyyy\ &quot;г.&quot;"/>
    <numFmt numFmtId="176" formatCode="_-* #,##0.0_р_._-;\-* #,##0.0_р_._-;_-* &quot;-&quot;_р_._-;_-@_-"/>
    <numFmt numFmtId="177" formatCode="_-* #,##0.00_р_._-;\-* #,##0.00_р_._-;_-* &quot;-&quot;_р_._-;_-@_-"/>
  </numFmts>
  <fonts count="30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color indexed="9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2"/>
      <color theme="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4" fillId="0" borderId="0">
      <alignment/>
      <protection/>
    </xf>
    <xf numFmtId="0" fontId="28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2" fillId="0" borderId="0" xfId="0" applyFont="1" applyAlignment="1">
      <alignment wrapText="1"/>
    </xf>
    <xf numFmtId="4" fontId="29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0" fontId="21" fillId="24" borderId="10" xfId="53" applyFont="1" applyFill="1" applyBorder="1" applyAlignment="1">
      <alignment horizontal="center" vertical="center" wrapText="1"/>
      <protection/>
    </xf>
    <xf numFmtId="0" fontId="21" fillId="24" borderId="10" xfId="53" applyFont="1" applyFill="1" applyBorder="1" applyAlignment="1">
      <alignment horizontal="left" vertical="center" wrapText="1"/>
      <protection/>
    </xf>
    <xf numFmtId="4" fontId="1" fillId="24" borderId="10" xfId="0" applyNumberFormat="1" applyFont="1" applyFill="1" applyBorder="1" applyAlignment="1">
      <alignment horizontal="center" vertical="center"/>
    </xf>
    <xf numFmtId="0" fontId="1" fillId="24" borderId="0" xfId="0" applyFont="1" applyFill="1" applyAlignment="1">
      <alignment/>
    </xf>
    <xf numFmtId="0" fontId="21" fillId="25" borderId="10" xfId="53" applyFont="1" applyFill="1" applyBorder="1" applyAlignment="1">
      <alignment horizontal="center" vertical="center" wrapText="1"/>
      <protection/>
    </xf>
    <xf numFmtId="0" fontId="21" fillId="25" borderId="10" xfId="53" applyFont="1" applyFill="1" applyBorder="1" applyAlignment="1">
      <alignment horizontal="left" vertical="center" wrapText="1"/>
      <protection/>
    </xf>
    <xf numFmtId="4" fontId="1" fillId="25" borderId="10" xfId="0" applyNumberFormat="1" applyFont="1" applyFill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1" fontId="1" fillId="0" borderId="10" xfId="0" applyNumberFormat="1" applyFont="1" applyBorder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1" fillId="0" borderId="10" xfId="53" applyFont="1" applyBorder="1" applyAlignment="1">
      <alignment horizontal="center" vertical="center" wrapText="1"/>
      <protection/>
    </xf>
    <xf numFmtId="0" fontId="21" fillId="0" borderId="10" xfId="53" applyFont="1" applyBorder="1" applyAlignment="1">
      <alignment horizontal="left" vertical="center" wrapText="1"/>
      <protection/>
    </xf>
    <xf numFmtId="0" fontId="2" fillId="0" borderId="0" xfId="0" applyFont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тр.1_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6\&#1051;&#1077;&#1089;&#1086;&#1079;&#1072;&#1074;&#1086;&#1076;&#1089;&#1082;&#1080;&#1081;%20&#1092;\&#1055;&#1054;&#1051;&#1071;&#1053;&#1067;\&#1074;%20&#1044;&#1058;&#1055;&#1050;\&#1050;&#1072;&#1083;&#1100;&#1082;&#1091;&#1083;&#1103;&#1094;&#1080;&#1103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83;&#1072;&#1085;&#1086;&#1074;&#1086;-&#1101;&#1082;&#1086;&#1085;&#1086;&#1084;&#1080;&#1095;&#1077;&#1089;&#1082;&#1080;&#1081;%20&#1086;&#1090;&#1076;&#1077;&#1083;\&#1041;&#1044;2015\&#1054;&#1058;&#1063;&#1045;&#1058;%202015\&#1054;&#1090;&#1095;&#1077;&#1090;%20&#1069;&#1083;&#1069;&#1085;%2020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%202017\&#1051;&#1077;&#1089;&#1086;&#1079;&#1072;&#1074;&#1086;&#1076;&#1089;&#1082;&#1080;&#1081;%20&#1092;\&#1040;&#1085;&#1072;&#1083;&#1080;&#1079;%20&#1069;&#1083;&#1053;%20&#1087;&#1086;%20&#1043;&#1050;&#1051;&#1092;%202017%20&#1075;.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%20&#1090;&#1072;&#1088;&#1080;&#1092;&#1085;&#1086;&#1075;&#1086;%20&#1088;&#1077;&#1075;&#1091;&#1083;&#1080;&#1088;&#1086;&#1074;&#1072;&#1085;&#1080;&#1103;\&#1069;&#1083;&#1069;&#1085;2017\1.&#1044;&#1086;&#1087;&#1086;&#1083;&#1085;&#1080;&#1090;&#1077;&#1083;&#1100;&#1085;&#1099;&#1077;%20&#1076;&#1086;&#1082;&#1091;&#1084;&#1077;&#1085;&#1090;&#1099;\&#1051;&#1077;&#1089;&#1086;&#1079;&#1072;&#1074;&#1086;&#1076;&#1089;&#1082;&#1080;&#1081;%20&#1092;&#1080;&#1083;&#1080;&#1072;&#1083;%20(&#1076;&#1086;&#1087;.&#1076;&#1086;&#1082;&#1091;&#1084;&#1077;&#1085;&#1090;&#1099;)\&#1051;&#1089;&#1079;&#1060;%20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тпк"/>
      <sheetName val="поляны"/>
    </sheetNames>
    <sheetDataSet>
      <sheetData sheetId="1">
        <row r="29">
          <cell r="G29">
            <v>26161.65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(для ДепТарифов)"/>
      <sheetName val="сводФИЛ"/>
      <sheetName val="СВОД"/>
      <sheetName val="ПртФ"/>
      <sheetName val="ЛсзФ"/>
      <sheetName val="ДнгФ"/>
      <sheetName val="Трн"/>
      <sheetName val="Амгу"/>
      <sheetName val="МКема"/>
      <sheetName val="Макс"/>
      <sheetName val="УстьС"/>
      <sheetName val="Светл"/>
      <sheetName val="ПеретычихаЕд"/>
      <sheetName val="Самарга"/>
      <sheetName val="Агзу"/>
      <sheetName val="свод ПОСЕЛЕНИЯ"/>
      <sheetName val="свод ПОСЕЛЕНИЯ (2)"/>
      <sheetName val="ДКут+Дерсу"/>
      <sheetName val="ДКут"/>
      <sheetName val="Дер"/>
      <sheetName val="Лим"/>
      <sheetName val="Мет"/>
      <sheetName val="МартПол"/>
      <sheetName val="Пол"/>
      <sheetName val="Поляны"/>
      <sheetName val="резерв"/>
      <sheetName val="Трн Уч"/>
    </sheetNames>
    <sheetDataSet>
      <sheetData sheetId="24">
        <row r="18">
          <cell r="X18">
            <v>3.7640000000000002</v>
          </cell>
        </row>
        <row r="20">
          <cell r="X20">
            <v>100.94912</v>
          </cell>
        </row>
        <row r="21">
          <cell r="X21">
            <v>6.798</v>
          </cell>
        </row>
        <row r="25">
          <cell r="X25">
            <v>15.740997999999992</v>
          </cell>
        </row>
        <row r="252">
          <cell r="X252">
            <v>3925.6169781240005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ельный анализ "/>
      <sheetName val="Субсидия "/>
      <sheetName val="план 2017 г (для отчета)"/>
      <sheetName val="Анализ для защиты тарифа 2016"/>
      <sheetName val="Разбивка по полугодиям 2017 "/>
      <sheetName val="Д.Кут и Дерсу"/>
      <sheetName val="Лимонники"/>
      <sheetName val="Метеоритное"/>
      <sheetName val="Поляны"/>
    </sheetNames>
    <sheetDataSet>
      <sheetData sheetId="8">
        <row r="12">
          <cell r="E12">
            <v>157.6</v>
          </cell>
          <cell r="F12">
            <v>175.3</v>
          </cell>
          <cell r="G12">
            <v>332.9</v>
          </cell>
          <cell r="H12">
            <v>242.27776</v>
          </cell>
        </row>
        <row r="13">
          <cell r="E13">
            <v>15.9</v>
          </cell>
          <cell r="F13">
            <v>13.8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2017 г (для отчета)"/>
      <sheetName val="Анализ 2017 "/>
      <sheetName val="Д.Кут и Дерсу"/>
      <sheetName val="Лимонники"/>
      <sheetName val="Метеоритное"/>
      <sheetName val="Поляны"/>
    </sheetNames>
    <sheetDataSet>
      <sheetData sheetId="1">
        <row r="15">
          <cell r="BU15">
            <v>121.13888500000002</v>
          </cell>
        </row>
        <row r="31">
          <cell r="BW31">
            <v>13</v>
          </cell>
        </row>
      </sheetData>
      <sheetData sheetId="5">
        <row r="35">
          <cell r="H35">
            <v>10837.008695121269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9"/>
  <sheetViews>
    <sheetView tabSelected="1" view="pageBreakPreview" zoomScale="80" zoomScaleSheetLayoutView="80" zoomScalePageLayoutView="0" workbookViewId="0" topLeftCell="A3">
      <selection activeCell="F100" sqref="F100"/>
    </sheetView>
  </sheetViews>
  <sheetFormatPr defaultColWidth="9.00390625" defaultRowHeight="12.75"/>
  <cols>
    <col min="1" max="1" width="9.75390625" style="1" customWidth="1"/>
    <col min="2" max="2" width="48.00390625" style="1" customWidth="1"/>
    <col min="3" max="3" width="12.25390625" style="1" customWidth="1"/>
    <col min="4" max="4" width="20.00390625" style="1" customWidth="1"/>
    <col min="5" max="5" width="19.875" style="1" customWidth="1"/>
    <col min="6" max="6" width="16.875" style="1" customWidth="1"/>
    <col min="7" max="16384" width="9.125" style="1" customWidth="1"/>
  </cols>
  <sheetData>
    <row r="1" ht="15.75" hidden="1">
      <c r="F1" s="13"/>
    </row>
    <row r="2" ht="15.75" hidden="1"/>
    <row r="3" spans="5:6" ht="52.5" customHeight="1">
      <c r="E3" s="33" t="s">
        <v>24</v>
      </c>
      <c r="F3" s="33"/>
    </row>
    <row r="4" ht="15.75" hidden="1"/>
    <row r="5" ht="15.75" hidden="1"/>
    <row r="6" ht="15.75" hidden="1"/>
    <row r="7" spans="1:6" ht="18.75">
      <c r="A7" s="29" t="s">
        <v>25</v>
      </c>
      <c r="B7" s="30"/>
      <c r="C7" s="30"/>
      <c r="D7" s="30"/>
      <c r="E7" s="30"/>
      <c r="F7" s="30"/>
    </row>
    <row r="8" ht="15.75" hidden="1"/>
    <row r="9" spans="4:6" ht="15.75" hidden="1">
      <c r="D9" s="14">
        <f>D49+D63</f>
        <v>127.252118</v>
      </c>
      <c r="E9" s="14">
        <f>E49+E63</f>
        <v>369.59999999999997</v>
      </c>
      <c r="F9" s="14">
        <f>F49+F63</f>
        <v>298.02476</v>
      </c>
    </row>
    <row r="10" spans="1:6" s="2" customFormat="1" ht="67.5" customHeight="1">
      <c r="A10" s="8" t="s">
        <v>22</v>
      </c>
      <c r="B10" s="8" t="s">
        <v>0</v>
      </c>
      <c r="C10" s="8" t="s">
        <v>1</v>
      </c>
      <c r="D10" s="8" t="s">
        <v>96</v>
      </c>
      <c r="E10" s="8" t="s">
        <v>97</v>
      </c>
      <c r="F10" s="8" t="s">
        <v>98</v>
      </c>
    </row>
    <row r="11" spans="1:6" s="3" customFormat="1" ht="31.5">
      <c r="A11" s="9" t="s">
        <v>2</v>
      </c>
      <c r="B11" s="10" t="s">
        <v>26</v>
      </c>
      <c r="C11" s="9" t="s">
        <v>13</v>
      </c>
      <c r="D11" s="12">
        <f>D13+D63</f>
        <v>127.252118</v>
      </c>
      <c r="E11" s="12">
        <f>E13+E63</f>
        <v>369.59999999999997</v>
      </c>
      <c r="F11" s="12">
        <f>F13+F63</f>
        <v>298.02476</v>
      </c>
    </row>
    <row r="12" spans="1:6" s="3" customFormat="1" ht="15.75">
      <c r="A12" s="9"/>
      <c r="B12" s="10" t="s">
        <v>23</v>
      </c>
      <c r="C12" s="9"/>
      <c r="D12" s="12"/>
      <c r="E12" s="12"/>
      <c r="F12" s="11"/>
    </row>
    <row r="13" spans="1:6" s="3" customFormat="1" ht="31.5">
      <c r="A13" s="9" t="s">
        <v>3</v>
      </c>
      <c r="B13" s="10" t="s">
        <v>27</v>
      </c>
      <c r="C13" s="9" t="s">
        <v>13</v>
      </c>
      <c r="D13" s="12">
        <f>'[2]Поляны'!$X$20</f>
        <v>100.94912</v>
      </c>
      <c r="E13" s="12">
        <f>'[3]Поляны'!$G$12</f>
        <v>332.9</v>
      </c>
      <c r="F13" s="12">
        <f>'[3]Поляны'!$H$12</f>
        <v>242.27776</v>
      </c>
    </row>
    <row r="14" spans="1:6" s="3" customFormat="1" ht="15.75">
      <c r="A14" s="9" t="s">
        <v>28</v>
      </c>
      <c r="B14" s="10" t="s">
        <v>29</v>
      </c>
      <c r="C14" s="9" t="s">
        <v>13</v>
      </c>
      <c r="D14" s="12">
        <f>D13</f>
        <v>100.94912</v>
      </c>
      <c r="E14" s="12">
        <f>E15+E16</f>
        <v>332.9</v>
      </c>
      <c r="F14" s="12">
        <f>F15+F16</f>
        <v>242.27776</v>
      </c>
    </row>
    <row r="15" spans="1:6" s="3" customFormat="1" ht="15.75">
      <c r="A15" s="9"/>
      <c r="B15" s="10" t="s">
        <v>30</v>
      </c>
      <c r="C15" s="9" t="s">
        <v>13</v>
      </c>
      <c r="D15" s="12">
        <v>0</v>
      </c>
      <c r="E15" s="12">
        <f>'[3]Поляны'!$E$12</f>
        <v>157.6</v>
      </c>
      <c r="F15" s="12">
        <f>'[4]Анализ 2017 '!$BU$15</f>
        <v>121.13888500000002</v>
      </c>
    </row>
    <row r="16" spans="1:6" s="3" customFormat="1" ht="15.75">
      <c r="A16" s="9"/>
      <c r="B16" s="10" t="s">
        <v>31</v>
      </c>
      <c r="C16" s="9" t="s">
        <v>13</v>
      </c>
      <c r="D16" s="12">
        <f>D14</f>
        <v>100.94912</v>
      </c>
      <c r="E16" s="12">
        <f>'[3]Поляны'!$F$12</f>
        <v>175.3</v>
      </c>
      <c r="F16" s="12">
        <f>60.569415+60.56946</f>
        <v>121.138875</v>
      </c>
    </row>
    <row r="17" spans="1:6" s="3" customFormat="1" ht="15.75">
      <c r="A17" s="9" t="s">
        <v>32</v>
      </c>
      <c r="B17" s="10" t="s">
        <v>33</v>
      </c>
      <c r="C17" s="9" t="s">
        <v>13</v>
      </c>
      <c r="D17" s="27">
        <v>0</v>
      </c>
      <c r="E17" s="27">
        <v>0</v>
      </c>
      <c r="F17" s="27">
        <v>0</v>
      </c>
    </row>
    <row r="18" spans="1:6" s="3" customFormat="1" ht="15.75">
      <c r="A18" s="9"/>
      <c r="B18" s="10" t="s">
        <v>30</v>
      </c>
      <c r="C18" s="9" t="s">
        <v>13</v>
      </c>
      <c r="D18" s="27">
        <v>0</v>
      </c>
      <c r="E18" s="27">
        <v>0</v>
      </c>
      <c r="F18" s="27">
        <v>0</v>
      </c>
    </row>
    <row r="19" spans="1:6" s="3" customFormat="1" ht="15.75">
      <c r="A19" s="9"/>
      <c r="B19" s="10" t="s">
        <v>31</v>
      </c>
      <c r="C19" s="9" t="s">
        <v>13</v>
      </c>
      <c r="D19" s="27">
        <v>0</v>
      </c>
      <c r="E19" s="27">
        <v>0</v>
      </c>
      <c r="F19" s="27">
        <v>0</v>
      </c>
    </row>
    <row r="20" spans="1:6" s="3" customFormat="1" ht="15.75">
      <c r="A20" s="9"/>
      <c r="B20" s="10" t="s">
        <v>23</v>
      </c>
      <c r="C20" s="9" t="s">
        <v>13</v>
      </c>
      <c r="D20" s="27">
        <v>0</v>
      </c>
      <c r="E20" s="27">
        <v>0</v>
      </c>
      <c r="F20" s="27">
        <v>0</v>
      </c>
    </row>
    <row r="21" spans="1:6" s="4" customFormat="1" ht="78.75">
      <c r="A21" s="9" t="s">
        <v>34</v>
      </c>
      <c r="B21" s="10" t="s">
        <v>87</v>
      </c>
      <c r="C21" s="9" t="s">
        <v>13</v>
      </c>
      <c r="D21" s="27">
        <v>0</v>
      </c>
      <c r="E21" s="27">
        <v>0</v>
      </c>
      <c r="F21" s="27">
        <v>0</v>
      </c>
    </row>
    <row r="22" spans="1:6" s="3" customFormat="1" ht="15.75">
      <c r="A22" s="9" t="s">
        <v>35</v>
      </c>
      <c r="B22" s="10" t="s">
        <v>29</v>
      </c>
      <c r="C22" s="9" t="s">
        <v>13</v>
      </c>
      <c r="D22" s="27">
        <v>0</v>
      </c>
      <c r="E22" s="27">
        <v>0</v>
      </c>
      <c r="F22" s="27">
        <v>0</v>
      </c>
    </row>
    <row r="23" spans="1:6" s="3" customFormat="1" ht="15.75">
      <c r="A23" s="9"/>
      <c r="B23" s="10" t="s">
        <v>30</v>
      </c>
      <c r="C23" s="9" t="s">
        <v>13</v>
      </c>
      <c r="D23" s="27">
        <v>0</v>
      </c>
      <c r="E23" s="27">
        <v>0</v>
      </c>
      <c r="F23" s="27">
        <v>0</v>
      </c>
    </row>
    <row r="24" spans="1:6" s="3" customFormat="1" ht="15.75">
      <c r="A24" s="9"/>
      <c r="B24" s="10" t="s">
        <v>31</v>
      </c>
      <c r="C24" s="9" t="s">
        <v>13</v>
      </c>
      <c r="D24" s="27">
        <v>0</v>
      </c>
      <c r="E24" s="27">
        <v>0</v>
      </c>
      <c r="F24" s="27">
        <v>0</v>
      </c>
    </row>
    <row r="25" spans="1:6" s="3" customFormat="1" ht="15.75">
      <c r="A25" s="9" t="s">
        <v>36</v>
      </c>
      <c r="B25" s="10" t="s">
        <v>33</v>
      </c>
      <c r="C25" s="9" t="s">
        <v>13</v>
      </c>
      <c r="D25" s="27">
        <v>0</v>
      </c>
      <c r="E25" s="27">
        <v>0</v>
      </c>
      <c r="F25" s="27">
        <v>0</v>
      </c>
    </row>
    <row r="26" spans="1:6" s="3" customFormat="1" ht="15.75">
      <c r="A26" s="9"/>
      <c r="B26" s="10" t="s">
        <v>30</v>
      </c>
      <c r="C26" s="9" t="s">
        <v>13</v>
      </c>
      <c r="D26" s="27">
        <v>0</v>
      </c>
      <c r="E26" s="27">
        <v>0</v>
      </c>
      <c r="F26" s="27">
        <v>0</v>
      </c>
    </row>
    <row r="27" spans="1:6" s="3" customFormat="1" ht="15.75">
      <c r="A27" s="9"/>
      <c r="B27" s="10" t="s">
        <v>31</v>
      </c>
      <c r="C27" s="9" t="s">
        <v>13</v>
      </c>
      <c r="D27" s="27">
        <v>0</v>
      </c>
      <c r="E27" s="27">
        <v>0</v>
      </c>
      <c r="F27" s="27">
        <v>0</v>
      </c>
    </row>
    <row r="28" spans="1:6" s="3" customFormat="1" ht="63">
      <c r="A28" s="9" t="s">
        <v>37</v>
      </c>
      <c r="B28" s="10" t="s">
        <v>88</v>
      </c>
      <c r="C28" s="9" t="s">
        <v>13</v>
      </c>
      <c r="D28" s="27">
        <v>0</v>
      </c>
      <c r="E28" s="27">
        <v>0</v>
      </c>
      <c r="F28" s="27">
        <v>0</v>
      </c>
    </row>
    <row r="29" spans="1:6" s="3" customFormat="1" ht="15.75">
      <c r="A29" s="9" t="s">
        <v>38</v>
      </c>
      <c r="B29" s="10" t="s">
        <v>29</v>
      </c>
      <c r="C29" s="9" t="s">
        <v>13</v>
      </c>
      <c r="D29" s="27">
        <v>0</v>
      </c>
      <c r="E29" s="27">
        <v>0</v>
      </c>
      <c r="F29" s="27">
        <v>0</v>
      </c>
    </row>
    <row r="30" spans="1:6" s="3" customFormat="1" ht="15.75">
      <c r="A30" s="9"/>
      <c r="B30" s="10" t="s">
        <v>30</v>
      </c>
      <c r="C30" s="9" t="s">
        <v>13</v>
      </c>
      <c r="D30" s="27">
        <v>0</v>
      </c>
      <c r="E30" s="27">
        <v>0</v>
      </c>
      <c r="F30" s="27">
        <v>0</v>
      </c>
    </row>
    <row r="31" spans="1:6" s="3" customFormat="1" ht="15.75">
      <c r="A31" s="9"/>
      <c r="B31" s="10" t="s">
        <v>31</v>
      </c>
      <c r="C31" s="9" t="s">
        <v>13</v>
      </c>
      <c r="D31" s="27">
        <v>0</v>
      </c>
      <c r="E31" s="27">
        <v>0</v>
      </c>
      <c r="F31" s="27">
        <v>0</v>
      </c>
    </row>
    <row r="32" spans="1:6" s="3" customFormat="1" ht="15.75">
      <c r="A32" s="9" t="s">
        <v>39</v>
      </c>
      <c r="B32" s="10" t="s">
        <v>33</v>
      </c>
      <c r="C32" s="9" t="s">
        <v>13</v>
      </c>
      <c r="D32" s="27">
        <v>0</v>
      </c>
      <c r="E32" s="27">
        <v>0</v>
      </c>
      <c r="F32" s="27">
        <v>0</v>
      </c>
    </row>
    <row r="33" spans="1:6" s="3" customFormat="1" ht="15.75">
      <c r="A33" s="9"/>
      <c r="B33" s="10" t="s">
        <v>30</v>
      </c>
      <c r="C33" s="9" t="s">
        <v>13</v>
      </c>
      <c r="D33" s="27">
        <v>0</v>
      </c>
      <c r="E33" s="27">
        <v>0</v>
      </c>
      <c r="F33" s="27">
        <v>0</v>
      </c>
    </row>
    <row r="34" spans="1:6" s="3" customFormat="1" ht="15.75">
      <c r="A34" s="9"/>
      <c r="B34" s="10" t="s">
        <v>31</v>
      </c>
      <c r="C34" s="9" t="s">
        <v>13</v>
      </c>
      <c r="D34" s="27">
        <v>0</v>
      </c>
      <c r="E34" s="27">
        <v>0</v>
      </c>
      <c r="F34" s="27">
        <v>0</v>
      </c>
    </row>
    <row r="35" spans="1:6" s="3" customFormat="1" ht="78.75">
      <c r="A35" s="9" t="s">
        <v>40</v>
      </c>
      <c r="B35" s="10" t="s">
        <v>89</v>
      </c>
      <c r="C35" s="9" t="s">
        <v>13</v>
      </c>
      <c r="D35" s="27">
        <v>0</v>
      </c>
      <c r="E35" s="27">
        <v>0</v>
      </c>
      <c r="F35" s="27">
        <v>0</v>
      </c>
    </row>
    <row r="36" spans="1:6" s="3" customFormat="1" ht="15.75">
      <c r="A36" s="9" t="s">
        <v>41</v>
      </c>
      <c r="B36" s="10" t="s">
        <v>29</v>
      </c>
      <c r="C36" s="9" t="s">
        <v>13</v>
      </c>
      <c r="D36" s="27">
        <v>0</v>
      </c>
      <c r="E36" s="27">
        <v>0</v>
      </c>
      <c r="F36" s="27">
        <v>0</v>
      </c>
    </row>
    <row r="37" spans="1:6" s="3" customFormat="1" ht="15.75">
      <c r="A37" s="9"/>
      <c r="B37" s="10" t="s">
        <v>30</v>
      </c>
      <c r="C37" s="9" t="s">
        <v>13</v>
      </c>
      <c r="D37" s="27">
        <v>0</v>
      </c>
      <c r="E37" s="27">
        <v>0</v>
      </c>
      <c r="F37" s="27">
        <v>0</v>
      </c>
    </row>
    <row r="38" spans="1:6" s="3" customFormat="1" ht="15.75">
      <c r="A38" s="9"/>
      <c r="B38" s="10" t="s">
        <v>31</v>
      </c>
      <c r="C38" s="9" t="s">
        <v>13</v>
      </c>
      <c r="D38" s="27">
        <v>0</v>
      </c>
      <c r="E38" s="27">
        <v>0</v>
      </c>
      <c r="F38" s="27">
        <v>0</v>
      </c>
    </row>
    <row r="39" spans="1:6" s="3" customFormat="1" ht="15.75">
      <c r="A39" s="9" t="s">
        <v>42</v>
      </c>
      <c r="B39" s="10" t="s">
        <v>33</v>
      </c>
      <c r="C39" s="9" t="s">
        <v>13</v>
      </c>
      <c r="D39" s="27">
        <v>0</v>
      </c>
      <c r="E39" s="27">
        <v>0</v>
      </c>
      <c r="F39" s="27">
        <v>0</v>
      </c>
    </row>
    <row r="40" spans="1:6" s="3" customFormat="1" ht="15.75">
      <c r="A40" s="9"/>
      <c r="B40" s="10" t="s">
        <v>30</v>
      </c>
      <c r="C40" s="9" t="s">
        <v>13</v>
      </c>
      <c r="D40" s="27">
        <v>0</v>
      </c>
      <c r="E40" s="27">
        <v>0</v>
      </c>
      <c r="F40" s="27">
        <v>0</v>
      </c>
    </row>
    <row r="41" spans="1:6" s="3" customFormat="1" ht="15.75">
      <c r="A41" s="9"/>
      <c r="B41" s="10" t="s">
        <v>31</v>
      </c>
      <c r="C41" s="9" t="s">
        <v>13</v>
      </c>
      <c r="D41" s="27">
        <v>0</v>
      </c>
      <c r="E41" s="27">
        <v>0</v>
      </c>
      <c r="F41" s="27">
        <v>0</v>
      </c>
    </row>
    <row r="42" spans="1:6" s="3" customFormat="1" ht="78.75">
      <c r="A42" s="9" t="s">
        <v>43</v>
      </c>
      <c r="B42" s="10" t="s">
        <v>90</v>
      </c>
      <c r="C42" s="9" t="s">
        <v>13</v>
      </c>
      <c r="D42" s="27">
        <v>0</v>
      </c>
      <c r="E42" s="27">
        <v>0</v>
      </c>
      <c r="F42" s="27">
        <v>0</v>
      </c>
    </row>
    <row r="43" spans="1:6" s="3" customFormat="1" ht="15.75">
      <c r="A43" s="9" t="s">
        <v>44</v>
      </c>
      <c r="B43" s="10" t="s">
        <v>29</v>
      </c>
      <c r="C43" s="9" t="s">
        <v>13</v>
      </c>
      <c r="D43" s="27">
        <v>0</v>
      </c>
      <c r="E43" s="27">
        <v>0</v>
      </c>
      <c r="F43" s="27">
        <v>0</v>
      </c>
    </row>
    <row r="44" spans="1:6" s="3" customFormat="1" ht="15.75">
      <c r="A44" s="9"/>
      <c r="B44" s="10" t="s">
        <v>30</v>
      </c>
      <c r="C44" s="9" t="s">
        <v>13</v>
      </c>
      <c r="D44" s="27">
        <v>0</v>
      </c>
      <c r="E44" s="27">
        <v>0</v>
      </c>
      <c r="F44" s="27">
        <v>0</v>
      </c>
    </row>
    <row r="45" spans="1:6" s="3" customFormat="1" ht="15.75">
      <c r="A45" s="9"/>
      <c r="B45" s="10" t="s">
        <v>31</v>
      </c>
      <c r="C45" s="9" t="s">
        <v>13</v>
      </c>
      <c r="D45" s="27">
        <v>0</v>
      </c>
      <c r="E45" s="27">
        <v>0</v>
      </c>
      <c r="F45" s="27">
        <v>0</v>
      </c>
    </row>
    <row r="46" spans="1:6" s="3" customFormat="1" ht="15.75">
      <c r="A46" s="9" t="s">
        <v>45</v>
      </c>
      <c r="B46" s="10" t="s">
        <v>33</v>
      </c>
      <c r="C46" s="9" t="s">
        <v>13</v>
      </c>
      <c r="D46" s="27">
        <v>0</v>
      </c>
      <c r="E46" s="27">
        <v>0</v>
      </c>
      <c r="F46" s="27">
        <v>0</v>
      </c>
    </row>
    <row r="47" spans="1:6" ht="15.75">
      <c r="A47" s="9"/>
      <c r="B47" s="10" t="s">
        <v>30</v>
      </c>
      <c r="C47" s="9" t="s">
        <v>13</v>
      </c>
      <c r="D47" s="27">
        <v>0</v>
      </c>
      <c r="E47" s="27">
        <v>0</v>
      </c>
      <c r="F47" s="27">
        <v>0</v>
      </c>
    </row>
    <row r="48" spans="1:6" s="6" customFormat="1" ht="15.75">
      <c r="A48" s="9"/>
      <c r="B48" s="10" t="s">
        <v>31</v>
      </c>
      <c r="C48" s="9" t="s">
        <v>13</v>
      </c>
      <c r="D48" s="27">
        <v>0</v>
      </c>
      <c r="E48" s="27">
        <v>0</v>
      </c>
      <c r="F48" s="27">
        <v>0</v>
      </c>
    </row>
    <row r="49" spans="1:6" s="6" customFormat="1" ht="31.5">
      <c r="A49" s="9" t="s">
        <v>46</v>
      </c>
      <c r="B49" s="10" t="s">
        <v>91</v>
      </c>
      <c r="C49" s="9" t="s">
        <v>13</v>
      </c>
      <c r="D49" s="12">
        <f>D16</f>
        <v>100.94912</v>
      </c>
      <c r="E49" s="12">
        <f>E13</f>
        <v>332.9</v>
      </c>
      <c r="F49" s="12">
        <f>F13</f>
        <v>242.27776</v>
      </c>
    </row>
    <row r="50" spans="1:6" s="6" customFormat="1" ht="15.75">
      <c r="A50" s="9" t="s">
        <v>47</v>
      </c>
      <c r="B50" s="10" t="s">
        <v>29</v>
      </c>
      <c r="C50" s="9" t="s">
        <v>13</v>
      </c>
      <c r="D50" s="12">
        <f>D49</f>
        <v>100.94912</v>
      </c>
      <c r="E50" s="12">
        <f>E49</f>
        <v>332.9</v>
      </c>
      <c r="F50" s="12">
        <f>F49</f>
        <v>242.27776</v>
      </c>
    </row>
    <row r="51" spans="1:6" s="6" customFormat="1" ht="15.75">
      <c r="A51" s="9"/>
      <c r="B51" s="10" t="s">
        <v>30</v>
      </c>
      <c r="C51" s="9" t="s">
        <v>13</v>
      </c>
      <c r="D51" s="12">
        <v>0</v>
      </c>
      <c r="E51" s="12">
        <f>E15</f>
        <v>157.6</v>
      </c>
      <c r="F51" s="24">
        <f>F15</f>
        <v>121.13888500000002</v>
      </c>
    </row>
    <row r="52" spans="1:6" ht="15.75">
      <c r="A52" s="9"/>
      <c r="B52" s="10" t="s">
        <v>31</v>
      </c>
      <c r="C52" s="9" t="s">
        <v>13</v>
      </c>
      <c r="D52" s="12">
        <f>D50</f>
        <v>100.94912</v>
      </c>
      <c r="E52" s="12">
        <f>E16</f>
        <v>175.3</v>
      </c>
      <c r="F52" s="24">
        <f>F16</f>
        <v>121.138875</v>
      </c>
    </row>
    <row r="53" spans="1:6" ht="15.75">
      <c r="A53" s="9" t="s">
        <v>48</v>
      </c>
      <c r="B53" s="10" t="s">
        <v>33</v>
      </c>
      <c r="C53" s="9" t="s">
        <v>13</v>
      </c>
      <c r="D53" s="27">
        <v>0</v>
      </c>
      <c r="E53" s="27">
        <v>0</v>
      </c>
      <c r="F53" s="27">
        <v>0</v>
      </c>
    </row>
    <row r="54" spans="1:6" ht="15.75">
      <c r="A54" s="9"/>
      <c r="B54" s="10" t="s">
        <v>30</v>
      </c>
      <c r="C54" s="9" t="s">
        <v>13</v>
      </c>
      <c r="D54" s="27">
        <v>0</v>
      </c>
      <c r="E54" s="27">
        <v>0</v>
      </c>
      <c r="F54" s="27">
        <v>0</v>
      </c>
    </row>
    <row r="55" spans="1:6" ht="15.75">
      <c r="A55" s="9"/>
      <c r="B55" s="10" t="s">
        <v>31</v>
      </c>
      <c r="C55" s="9" t="s">
        <v>13</v>
      </c>
      <c r="D55" s="27">
        <v>0</v>
      </c>
      <c r="E55" s="27">
        <v>0</v>
      </c>
      <c r="F55" s="27">
        <v>0</v>
      </c>
    </row>
    <row r="56" spans="1:6" ht="31.5">
      <c r="A56" s="9" t="s">
        <v>49</v>
      </c>
      <c r="B56" s="10" t="s">
        <v>50</v>
      </c>
      <c r="C56" s="9" t="s">
        <v>13</v>
      </c>
      <c r="D56" s="27">
        <v>0</v>
      </c>
      <c r="E56" s="27">
        <v>0</v>
      </c>
      <c r="F56" s="27">
        <v>0</v>
      </c>
    </row>
    <row r="57" spans="1:6" ht="15.75">
      <c r="A57" s="9" t="s">
        <v>51</v>
      </c>
      <c r="B57" s="10" t="s">
        <v>29</v>
      </c>
      <c r="C57" s="9" t="s">
        <v>13</v>
      </c>
      <c r="D57" s="27">
        <v>0</v>
      </c>
      <c r="E57" s="27">
        <v>0</v>
      </c>
      <c r="F57" s="27">
        <v>0</v>
      </c>
    </row>
    <row r="58" spans="1:6" ht="15.75">
      <c r="A58" s="9"/>
      <c r="B58" s="10" t="s">
        <v>30</v>
      </c>
      <c r="C58" s="9" t="s">
        <v>13</v>
      </c>
      <c r="D58" s="27">
        <v>0</v>
      </c>
      <c r="E58" s="27">
        <v>0</v>
      </c>
      <c r="F58" s="27">
        <v>0</v>
      </c>
    </row>
    <row r="59" spans="1:6" ht="15.75">
      <c r="A59" s="9"/>
      <c r="B59" s="10" t="s">
        <v>31</v>
      </c>
      <c r="C59" s="9" t="s">
        <v>13</v>
      </c>
      <c r="D59" s="27">
        <v>0</v>
      </c>
      <c r="E59" s="27">
        <v>0</v>
      </c>
      <c r="F59" s="27">
        <v>0</v>
      </c>
    </row>
    <row r="60" spans="1:6" ht="15.75">
      <c r="A60" s="9" t="s">
        <v>52</v>
      </c>
      <c r="B60" s="10" t="s">
        <v>33</v>
      </c>
      <c r="C60" s="9" t="s">
        <v>13</v>
      </c>
      <c r="D60" s="27">
        <v>0</v>
      </c>
      <c r="E60" s="27">
        <v>0</v>
      </c>
      <c r="F60" s="27">
        <v>0</v>
      </c>
    </row>
    <row r="61" spans="1:6" ht="15.75">
      <c r="A61" s="9"/>
      <c r="B61" s="10" t="s">
        <v>30</v>
      </c>
      <c r="C61" s="9" t="s">
        <v>13</v>
      </c>
      <c r="D61" s="27">
        <v>0</v>
      </c>
      <c r="E61" s="27">
        <v>0</v>
      </c>
      <c r="F61" s="27">
        <v>0</v>
      </c>
    </row>
    <row r="62" spans="1:6" ht="15.75">
      <c r="A62" s="9"/>
      <c r="B62" s="10" t="s">
        <v>31</v>
      </c>
      <c r="C62" s="9" t="s">
        <v>13</v>
      </c>
      <c r="D62" s="27">
        <v>0</v>
      </c>
      <c r="E62" s="27">
        <v>0</v>
      </c>
      <c r="F62" s="27">
        <v>0</v>
      </c>
    </row>
    <row r="63" spans="1:6" ht="63">
      <c r="A63" s="20" t="s">
        <v>5</v>
      </c>
      <c r="B63" s="21" t="s">
        <v>53</v>
      </c>
      <c r="C63" s="20" t="s">
        <v>13</v>
      </c>
      <c r="D63" s="22">
        <f>D67+D64</f>
        <v>26.302997999999995</v>
      </c>
      <c r="E63" s="22">
        <f>E67+E64</f>
        <v>36.7</v>
      </c>
      <c r="F63" s="22">
        <f>F67+F64</f>
        <v>55.747</v>
      </c>
    </row>
    <row r="64" spans="1:6" s="19" customFormat="1" ht="15.75">
      <c r="A64" s="16"/>
      <c r="B64" s="17" t="s">
        <v>54</v>
      </c>
      <c r="C64" s="16" t="s">
        <v>13</v>
      </c>
      <c r="D64" s="18">
        <f>'[2]Поляны'!$X$21</f>
        <v>6.798</v>
      </c>
      <c r="E64" s="18">
        <f>E65+E66</f>
        <v>29.700000000000003</v>
      </c>
      <c r="F64" s="18">
        <f>F65+F66</f>
        <v>16.121000000000002</v>
      </c>
    </row>
    <row r="65" spans="1:6" ht="15.75">
      <c r="A65" s="9"/>
      <c r="B65" s="10" t="s">
        <v>30</v>
      </c>
      <c r="C65" s="9" t="s">
        <v>13</v>
      </c>
      <c r="D65" s="12">
        <v>0</v>
      </c>
      <c r="E65" s="12">
        <f>'[3]Поляны'!$E$13</f>
        <v>15.9</v>
      </c>
      <c r="F65" s="24">
        <f>4.6802+3.8136</f>
        <v>8.4938</v>
      </c>
    </row>
    <row r="66" spans="1:7" ht="15.75">
      <c r="A66" s="9"/>
      <c r="B66" s="10" t="s">
        <v>31</v>
      </c>
      <c r="C66" s="9" t="s">
        <v>13</v>
      </c>
      <c r="D66" s="12">
        <f>D64</f>
        <v>6.798</v>
      </c>
      <c r="E66" s="12">
        <f>'[3]Поляны'!$F$13</f>
        <v>13.8</v>
      </c>
      <c r="F66" s="12">
        <f>3.8136+3.8136</f>
        <v>7.6272</v>
      </c>
      <c r="G66" s="15"/>
    </row>
    <row r="67" spans="1:6" s="19" customFormat="1" ht="15.75">
      <c r="A67" s="16"/>
      <c r="B67" s="17" t="s">
        <v>55</v>
      </c>
      <c r="C67" s="16" t="s">
        <v>13</v>
      </c>
      <c r="D67" s="18">
        <f>'[2]Поляны'!$X$25+'[2]Поляны'!$X$18</f>
        <v>19.504997999999993</v>
      </c>
      <c r="E67" s="18">
        <f>E68+E69</f>
        <v>7</v>
      </c>
      <c r="F67" s="18">
        <f>F68+F69</f>
        <v>39.626</v>
      </c>
    </row>
    <row r="68" spans="1:6" ht="15.75">
      <c r="A68" s="9"/>
      <c r="B68" s="10" t="s">
        <v>30</v>
      </c>
      <c r="C68" s="9" t="s">
        <v>13</v>
      </c>
      <c r="D68" s="12">
        <v>0</v>
      </c>
      <c r="E68" s="12">
        <v>3.5</v>
      </c>
      <c r="F68" s="24">
        <f>11.2922+9.4446</f>
        <v>20.7368</v>
      </c>
    </row>
    <row r="69" spans="1:6" ht="15.75">
      <c r="A69" s="9"/>
      <c r="B69" s="10" t="s">
        <v>31</v>
      </c>
      <c r="C69" s="9" t="s">
        <v>13</v>
      </c>
      <c r="D69" s="12">
        <f>D67</f>
        <v>19.504997999999993</v>
      </c>
      <c r="E69" s="12">
        <v>3.5</v>
      </c>
      <c r="F69" s="12">
        <f>9.4446+9.4446</f>
        <v>18.8892</v>
      </c>
    </row>
    <row r="70" spans="1:6" ht="15.75">
      <c r="A70" s="9"/>
      <c r="B70" s="10" t="s">
        <v>56</v>
      </c>
      <c r="C70" s="9" t="s">
        <v>13</v>
      </c>
      <c r="D70" s="27">
        <v>0</v>
      </c>
      <c r="E70" s="27">
        <v>0</v>
      </c>
      <c r="F70" s="27">
        <v>0</v>
      </c>
    </row>
    <row r="71" spans="1:6" ht="15.75">
      <c r="A71" s="9"/>
      <c r="B71" s="10" t="s">
        <v>30</v>
      </c>
      <c r="C71" s="9" t="s">
        <v>13</v>
      </c>
      <c r="D71" s="27">
        <v>0</v>
      </c>
      <c r="E71" s="27">
        <v>0</v>
      </c>
      <c r="F71" s="27">
        <v>0</v>
      </c>
    </row>
    <row r="72" spans="1:6" ht="15.75">
      <c r="A72" s="9"/>
      <c r="B72" s="10" t="s">
        <v>31</v>
      </c>
      <c r="C72" s="9" t="s">
        <v>13</v>
      </c>
      <c r="D72" s="27">
        <v>0</v>
      </c>
      <c r="E72" s="27">
        <v>0</v>
      </c>
      <c r="F72" s="27">
        <v>0</v>
      </c>
    </row>
    <row r="73" spans="1:6" ht="15.75">
      <c r="A73" s="9"/>
      <c r="B73" s="10" t="s">
        <v>57</v>
      </c>
      <c r="C73" s="9" t="s">
        <v>13</v>
      </c>
      <c r="D73" s="27">
        <v>0</v>
      </c>
      <c r="E73" s="27">
        <v>0</v>
      </c>
      <c r="F73" s="27">
        <v>0</v>
      </c>
    </row>
    <row r="74" spans="1:6" ht="15.75">
      <c r="A74" s="9"/>
      <c r="B74" s="10" t="s">
        <v>30</v>
      </c>
      <c r="C74" s="9" t="s">
        <v>13</v>
      </c>
      <c r="D74" s="27">
        <v>0</v>
      </c>
      <c r="E74" s="27">
        <v>0</v>
      </c>
      <c r="F74" s="27">
        <v>0</v>
      </c>
    </row>
    <row r="75" spans="1:6" ht="15.75">
      <c r="A75" s="9"/>
      <c r="B75" s="10" t="s">
        <v>31</v>
      </c>
      <c r="C75" s="9" t="s">
        <v>13</v>
      </c>
      <c r="D75" s="27">
        <v>0</v>
      </c>
      <c r="E75" s="27">
        <v>0</v>
      </c>
      <c r="F75" s="27">
        <v>0</v>
      </c>
    </row>
    <row r="76" spans="1:6" ht="47.25">
      <c r="A76" s="9" t="s">
        <v>6</v>
      </c>
      <c r="B76" s="10" t="s">
        <v>58</v>
      </c>
      <c r="C76" s="9" t="s">
        <v>13</v>
      </c>
      <c r="D76" s="27">
        <v>0</v>
      </c>
      <c r="E76" s="27">
        <v>0</v>
      </c>
      <c r="F76" s="27">
        <v>0</v>
      </c>
    </row>
    <row r="77" spans="1:6" ht="15.75">
      <c r="A77" s="9"/>
      <c r="B77" s="10" t="s">
        <v>59</v>
      </c>
      <c r="C77" s="9" t="s">
        <v>13</v>
      </c>
      <c r="D77" s="27">
        <v>0</v>
      </c>
      <c r="E77" s="27">
        <v>0</v>
      </c>
      <c r="F77" s="27">
        <v>0</v>
      </c>
    </row>
    <row r="78" spans="1:6" ht="15.75">
      <c r="A78" s="9"/>
      <c r="B78" s="10" t="s">
        <v>60</v>
      </c>
      <c r="C78" s="9" t="s">
        <v>13</v>
      </c>
      <c r="D78" s="27">
        <v>0</v>
      </c>
      <c r="E78" s="27">
        <v>0</v>
      </c>
      <c r="F78" s="27">
        <v>0</v>
      </c>
    </row>
    <row r="79" spans="1:6" ht="15.75">
      <c r="A79" s="9" t="s">
        <v>7</v>
      </c>
      <c r="B79" s="10" t="s">
        <v>92</v>
      </c>
      <c r="C79" s="9"/>
      <c r="D79" s="23">
        <f>D81+D82</f>
        <v>0.209</v>
      </c>
      <c r="E79" s="25">
        <f>E81+E82</f>
        <v>0.209</v>
      </c>
      <c r="F79" s="23">
        <f>F81+F82</f>
        <v>0.209</v>
      </c>
    </row>
    <row r="80" spans="1:6" ht="15.75">
      <c r="A80" s="9"/>
      <c r="B80" s="10" t="s">
        <v>23</v>
      </c>
      <c r="C80" s="9"/>
      <c r="D80" s="11"/>
      <c r="E80" s="26"/>
      <c r="F80" s="11"/>
    </row>
    <row r="81" spans="1:6" ht="31.5">
      <c r="A81" s="9" t="s">
        <v>8</v>
      </c>
      <c r="B81" s="10" t="s">
        <v>61</v>
      </c>
      <c r="C81" s="9" t="s">
        <v>64</v>
      </c>
      <c r="D81" s="25">
        <v>0.19</v>
      </c>
      <c r="E81" s="25">
        <v>0.19</v>
      </c>
      <c r="F81" s="25">
        <v>0.19</v>
      </c>
    </row>
    <row r="82" spans="1:6" ht="78.75">
      <c r="A82" s="9" t="s">
        <v>62</v>
      </c>
      <c r="B82" s="10" t="s">
        <v>63</v>
      </c>
      <c r="C82" s="9" t="s">
        <v>64</v>
      </c>
      <c r="D82" s="26">
        <f>D84</f>
        <v>0.019</v>
      </c>
      <c r="E82" s="26">
        <f>E84</f>
        <v>0.019</v>
      </c>
      <c r="F82" s="26">
        <f>F84</f>
        <v>0.019</v>
      </c>
    </row>
    <row r="83" spans="1:6" ht="15.75">
      <c r="A83" s="9"/>
      <c r="B83" s="10" t="s">
        <v>54</v>
      </c>
      <c r="C83" s="9" t="s">
        <v>64</v>
      </c>
      <c r="D83" s="27">
        <v>0</v>
      </c>
      <c r="E83" s="27">
        <v>0</v>
      </c>
      <c r="F83" s="27">
        <v>0</v>
      </c>
    </row>
    <row r="84" spans="1:6" ht="15.75">
      <c r="A84" s="9"/>
      <c r="B84" s="10" t="s">
        <v>55</v>
      </c>
      <c r="C84" s="9" t="s">
        <v>64</v>
      </c>
      <c r="D84" s="26">
        <v>0.019</v>
      </c>
      <c r="E84" s="26">
        <v>0.019</v>
      </c>
      <c r="F84" s="26">
        <v>0.019</v>
      </c>
    </row>
    <row r="85" spans="1:6" ht="15.75">
      <c r="A85" s="9"/>
      <c r="B85" s="10" t="s">
        <v>56</v>
      </c>
      <c r="C85" s="9" t="s">
        <v>64</v>
      </c>
      <c r="D85" s="27">
        <v>0</v>
      </c>
      <c r="E85" s="27">
        <v>0</v>
      </c>
      <c r="F85" s="27">
        <v>0</v>
      </c>
    </row>
    <row r="86" spans="1:6" ht="15.75">
      <c r="A86" s="9"/>
      <c r="B86" s="10" t="s">
        <v>57</v>
      </c>
      <c r="C86" s="9" t="s">
        <v>64</v>
      </c>
      <c r="D86" s="27">
        <v>0</v>
      </c>
      <c r="E86" s="27">
        <v>0</v>
      </c>
      <c r="F86" s="27">
        <v>0</v>
      </c>
    </row>
    <row r="87" spans="1:6" ht="47.25">
      <c r="A87" s="9" t="s">
        <v>65</v>
      </c>
      <c r="B87" s="10" t="s">
        <v>66</v>
      </c>
      <c r="C87" s="9" t="s">
        <v>64</v>
      </c>
      <c r="D87" s="27">
        <v>0</v>
      </c>
      <c r="E87" s="27">
        <v>0</v>
      </c>
      <c r="F87" s="27">
        <v>0</v>
      </c>
    </row>
    <row r="88" spans="1:6" ht="31.5">
      <c r="A88" s="9" t="s">
        <v>10</v>
      </c>
      <c r="B88" s="10" t="s">
        <v>93</v>
      </c>
      <c r="C88" s="9"/>
      <c r="D88" s="27">
        <v>0</v>
      </c>
      <c r="E88" s="27">
        <v>0</v>
      </c>
      <c r="F88" s="27">
        <v>0</v>
      </c>
    </row>
    <row r="89" spans="1:6" ht="15.75">
      <c r="A89" s="9"/>
      <c r="B89" s="10" t="s">
        <v>23</v>
      </c>
      <c r="C89" s="9"/>
      <c r="D89" s="27">
        <v>0</v>
      </c>
      <c r="E89" s="27">
        <v>0</v>
      </c>
      <c r="F89" s="27">
        <v>0</v>
      </c>
    </row>
    <row r="90" spans="1:6" ht="31.5">
      <c r="A90" s="9" t="s">
        <v>11</v>
      </c>
      <c r="B90" s="10" t="s">
        <v>67</v>
      </c>
      <c r="C90" s="9" t="s">
        <v>68</v>
      </c>
      <c r="D90" s="27">
        <v>0</v>
      </c>
      <c r="E90" s="27">
        <v>0</v>
      </c>
      <c r="F90" s="27">
        <v>0</v>
      </c>
    </row>
    <row r="91" spans="1:6" ht="78.75">
      <c r="A91" s="9" t="s">
        <v>12</v>
      </c>
      <c r="B91" s="10" t="s">
        <v>69</v>
      </c>
      <c r="C91" s="9" t="s">
        <v>68</v>
      </c>
      <c r="D91" s="27">
        <v>0</v>
      </c>
      <c r="E91" s="27">
        <v>0</v>
      </c>
      <c r="F91" s="27">
        <v>0</v>
      </c>
    </row>
    <row r="92" spans="1:6" ht="15.75">
      <c r="A92" s="9"/>
      <c r="B92" s="10" t="s">
        <v>54</v>
      </c>
      <c r="C92" s="9" t="s">
        <v>68</v>
      </c>
      <c r="D92" s="27">
        <v>0</v>
      </c>
      <c r="E92" s="27">
        <v>0</v>
      </c>
      <c r="F92" s="27">
        <v>0</v>
      </c>
    </row>
    <row r="93" spans="1:6" ht="15.75">
      <c r="A93" s="9"/>
      <c r="B93" s="10" t="s">
        <v>55</v>
      </c>
      <c r="C93" s="9" t="s">
        <v>68</v>
      </c>
      <c r="D93" s="27">
        <v>0</v>
      </c>
      <c r="E93" s="27">
        <v>0</v>
      </c>
      <c r="F93" s="27">
        <v>0</v>
      </c>
    </row>
    <row r="94" spans="1:6" ht="15.75">
      <c r="A94" s="9"/>
      <c r="B94" s="10" t="s">
        <v>56</v>
      </c>
      <c r="C94" s="9" t="s">
        <v>68</v>
      </c>
      <c r="D94" s="27">
        <v>0</v>
      </c>
      <c r="E94" s="27">
        <v>0</v>
      </c>
      <c r="F94" s="27">
        <v>0</v>
      </c>
    </row>
    <row r="95" spans="1:6" ht="15.75">
      <c r="A95" s="9"/>
      <c r="B95" s="10" t="s">
        <v>57</v>
      </c>
      <c r="C95" s="9" t="s">
        <v>68</v>
      </c>
      <c r="D95" s="27">
        <v>0</v>
      </c>
      <c r="E95" s="27">
        <v>0</v>
      </c>
      <c r="F95" s="27">
        <v>0</v>
      </c>
    </row>
    <row r="96" spans="1:6" ht="15.75">
      <c r="A96" s="9" t="s">
        <v>14</v>
      </c>
      <c r="B96" s="10" t="s">
        <v>70</v>
      </c>
      <c r="C96" s="9" t="s">
        <v>68</v>
      </c>
      <c r="D96" s="27">
        <v>0</v>
      </c>
      <c r="E96" s="27">
        <v>0</v>
      </c>
      <c r="F96" s="27">
        <v>0</v>
      </c>
    </row>
    <row r="97" spans="1:6" ht="31.5">
      <c r="A97" s="9" t="s">
        <v>15</v>
      </c>
      <c r="B97" s="10" t="s">
        <v>71</v>
      </c>
      <c r="C97" s="9" t="s">
        <v>4</v>
      </c>
      <c r="D97" s="28">
        <f>'[2]Поляны'!$X$252</f>
        <v>3925.6169781240005</v>
      </c>
      <c r="E97" s="28">
        <v>10235.5</v>
      </c>
      <c r="F97" s="34">
        <f>'[4]Поляны'!$H$35</f>
        <v>10837.008695121269</v>
      </c>
    </row>
    <row r="98" spans="1:6" ht="47.25">
      <c r="A98" s="9" t="s">
        <v>72</v>
      </c>
      <c r="B98" s="10" t="s">
        <v>16</v>
      </c>
      <c r="C98" s="9"/>
      <c r="D98" s="27">
        <v>0</v>
      </c>
      <c r="E98" s="27">
        <v>0</v>
      </c>
      <c r="F98" s="27">
        <v>0</v>
      </c>
    </row>
    <row r="99" spans="1:6" ht="15.75">
      <c r="A99" s="9" t="s">
        <v>73</v>
      </c>
      <c r="B99" s="10" t="s">
        <v>17</v>
      </c>
      <c r="C99" s="9" t="s">
        <v>18</v>
      </c>
      <c r="D99" s="12">
        <v>9.6</v>
      </c>
      <c r="E99" s="12">
        <v>13</v>
      </c>
      <c r="F99" s="24">
        <f>'[4]Анализ 2017 '!$BW$31</f>
        <v>13</v>
      </c>
    </row>
    <row r="100" spans="1:6" ht="47.25">
      <c r="A100" s="9" t="s">
        <v>74</v>
      </c>
      <c r="B100" s="10" t="s">
        <v>19</v>
      </c>
      <c r="C100" s="9" t="s">
        <v>20</v>
      </c>
      <c r="D100" s="12">
        <v>19.0429</v>
      </c>
      <c r="E100" s="12">
        <v>18.1053</v>
      </c>
      <c r="F100" s="12">
        <f>'[1]поляны'!G29/1000</f>
        <v>26.16165</v>
      </c>
    </row>
    <row r="101" spans="1:6" ht="31.5">
      <c r="A101" s="9" t="s">
        <v>75</v>
      </c>
      <c r="B101" s="10" t="s">
        <v>21</v>
      </c>
      <c r="C101" s="9"/>
      <c r="D101" s="27">
        <v>0</v>
      </c>
      <c r="E101" s="27">
        <v>0</v>
      </c>
      <c r="F101" s="27">
        <v>0</v>
      </c>
    </row>
    <row r="102" spans="1:7" ht="31.5">
      <c r="A102" s="9" t="s">
        <v>76</v>
      </c>
      <c r="B102" s="10" t="s">
        <v>77</v>
      </c>
      <c r="C102" s="9" t="s">
        <v>4</v>
      </c>
      <c r="D102" s="27">
        <v>0</v>
      </c>
      <c r="E102" s="27">
        <v>0</v>
      </c>
      <c r="F102" s="27">
        <v>0</v>
      </c>
      <c r="G102" s="7"/>
    </row>
    <row r="103" spans="1:6" ht="31.5">
      <c r="A103" s="9" t="s">
        <v>78</v>
      </c>
      <c r="B103" s="10" t="s">
        <v>79</v>
      </c>
      <c r="C103" s="9" t="s">
        <v>4</v>
      </c>
      <c r="D103" s="27">
        <v>0</v>
      </c>
      <c r="E103" s="27">
        <v>0</v>
      </c>
      <c r="F103" s="27">
        <v>0</v>
      </c>
    </row>
    <row r="104" spans="1:6" ht="15.75">
      <c r="A104" s="31" t="s">
        <v>80</v>
      </c>
      <c r="B104" s="32" t="s">
        <v>81</v>
      </c>
      <c r="C104" s="31" t="s">
        <v>4</v>
      </c>
      <c r="D104" s="27">
        <v>0</v>
      </c>
      <c r="E104" s="27">
        <v>0</v>
      </c>
      <c r="F104" s="27">
        <v>0</v>
      </c>
    </row>
    <row r="105" spans="1:6" ht="15.75">
      <c r="A105" s="31"/>
      <c r="B105" s="32"/>
      <c r="C105" s="31"/>
      <c r="D105" s="27">
        <v>0</v>
      </c>
      <c r="E105" s="27">
        <v>0</v>
      </c>
      <c r="F105" s="27">
        <v>0</v>
      </c>
    </row>
    <row r="106" spans="1:6" ht="31.5">
      <c r="A106" s="9" t="s">
        <v>82</v>
      </c>
      <c r="B106" s="10" t="s">
        <v>95</v>
      </c>
      <c r="C106" s="9" t="s">
        <v>4</v>
      </c>
      <c r="D106" s="27">
        <v>0</v>
      </c>
      <c r="E106" s="27">
        <v>0</v>
      </c>
      <c r="F106" s="27">
        <v>0</v>
      </c>
    </row>
    <row r="107" spans="1:6" ht="31.5">
      <c r="A107" s="9" t="s">
        <v>83</v>
      </c>
      <c r="B107" s="10" t="s">
        <v>84</v>
      </c>
      <c r="C107" s="9" t="s">
        <v>9</v>
      </c>
      <c r="D107" s="27">
        <v>0</v>
      </c>
      <c r="E107" s="27">
        <v>0</v>
      </c>
      <c r="F107" s="27">
        <v>0</v>
      </c>
    </row>
    <row r="108" spans="1:6" ht="47.25">
      <c r="A108" s="9" t="s">
        <v>85</v>
      </c>
      <c r="B108" s="10" t="s">
        <v>86</v>
      </c>
      <c r="C108" s="9"/>
      <c r="D108" s="27">
        <v>0</v>
      </c>
      <c r="E108" s="27">
        <v>0</v>
      </c>
      <c r="F108" s="27">
        <v>0</v>
      </c>
    </row>
    <row r="109" s="6" customFormat="1" ht="12.75">
      <c r="A109" s="5" t="s">
        <v>94</v>
      </c>
    </row>
  </sheetData>
  <sheetProtection/>
  <mergeCells count="5">
    <mergeCell ref="A7:F7"/>
    <mergeCell ref="A104:A105"/>
    <mergeCell ref="B104:B105"/>
    <mergeCell ref="C104:C105"/>
    <mergeCell ref="E3:F3"/>
  </mergeCells>
  <printOptions/>
  <pageMargins left="0.17" right="0.7086614173228347" top="0.17" bottom="0.17" header="0.1968503937007874" footer="0.1968503937007874"/>
  <pageSetup fitToHeight="0" fitToWidth="1" horizontalDpi="600" verticalDpi="600" orientation="portrait" paperSize="9" scale="7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Гирфанутдинова Александра Эдуардовна</cp:lastModifiedBy>
  <cp:lastPrinted>2016-05-05T23:47:12Z</cp:lastPrinted>
  <dcterms:created xsi:type="dcterms:W3CDTF">2014-08-15T10:06:32Z</dcterms:created>
  <dcterms:modified xsi:type="dcterms:W3CDTF">2016-11-01T00:05:02Z</dcterms:modified>
  <cp:category/>
  <cp:version/>
  <cp:contentType/>
  <cp:contentStatus/>
</cp:coreProperties>
</file>